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koris\Desktop\GRAD\PRORAČUN\Proračun 2022\I.izmjene\"/>
    </mc:Choice>
  </mc:AlternateContent>
  <xr:revisionPtr revIDLastSave="0" documentId="8_{C8C9BBAF-F79D-4E03-A0CC-CBEAB64DA52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3" i="1" l="1"/>
  <c r="H122" i="1"/>
  <c r="H121" i="1"/>
  <c r="H120" i="1"/>
  <c r="H118" i="1"/>
  <c r="H99" i="1" l="1"/>
  <c r="H104" i="1" s="1"/>
  <c r="H93" i="1" l="1"/>
  <c r="H87" i="1"/>
  <c r="F87" i="1"/>
  <c r="H74" i="1"/>
  <c r="H77" i="1" s="1"/>
  <c r="F74" i="1"/>
  <c r="F77" i="1" s="1"/>
  <c r="H68" i="1"/>
  <c r="F68" i="1"/>
  <c r="H37" i="1"/>
  <c r="H30" i="1" s="1"/>
  <c r="F37" i="1"/>
  <c r="H51" i="1"/>
  <c r="F51" i="1"/>
  <c r="F30" i="1"/>
  <c r="H60" i="1" l="1"/>
  <c r="F60" i="1"/>
  <c r="H58" i="1"/>
  <c r="H45" i="1" s="1"/>
  <c r="H41" i="1" s="1"/>
  <c r="F58" i="1"/>
  <c r="F45" i="1" s="1"/>
  <c r="F11" i="1"/>
  <c r="F41" i="1" l="1"/>
  <c r="H28" i="1"/>
  <c r="H23" i="1" s="1"/>
  <c r="H21" i="1" s="1"/>
  <c r="F28" i="1"/>
  <c r="F23" i="1" l="1"/>
  <c r="H17" i="1"/>
  <c r="H11" i="1" s="1"/>
  <c r="F21" i="1" l="1"/>
  <c r="F114" i="1" s="1"/>
  <c r="H114" i="1" l="1"/>
</calcChain>
</file>

<file path=xl/sharedStrings.xml><?xml version="1.0" encoding="utf-8"?>
<sst xmlns="http://schemas.openxmlformats.org/spreadsheetml/2006/main" count="264" uniqueCount="148">
  <si>
    <t>građenja komunalne infrastrukture</t>
  </si>
  <si>
    <t>Članak 1.</t>
  </si>
  <si>
    <t>Ovaj Program sadrži procjenu troškova građenja određene komunalne infrastrukture s naznakom izvora financiranja kako slijedi:</t>
  </si>
  <si>
    <t>1.</t>
  </si>
  <si>
    <t>UKUPNO</t>
  </si>
  <si>
    <t>POZICIJA</t>
  </si>
  <si>
    <t>IZVOR FINANCIRANJA</t>
  </si>
  <si>
    <t xml:space="preserve">1.1. </t>
  </si>
  <si>
    <t>NERAZVRSTANE CESTE</t>
  </si>
  <si>
    <t>a)</t>
  </si>
  <si>
    <t>Izgradnja ulice Podbanj III faza</t>
  </si>
  <si>
    <t xml:space="preserve">Projekt javne rasvjete </t>
  </si>
  <si>
    <t>1241.2</t>
  </si>
  <si>
    <t>kapitalni</t>
  </si>
  <si>
    <t>2.</t>
  </si>
  <si>
    <t>Građevine komunalne infrastrukture koje će se graditi u uređenim dijelovima građevinskog područja</t>
  </si>
  <si>
    <t>2.1.</t>
  </si>
  <si>
    <t>JAVNA PARKIRALIŠTA</t>
  </si>
  <si>
    <t>posebni</t>
  </si>
  <si>
    <t>opći</t>
  </si>
  <si>
    <t>Stručni nadzor</t>
  </si>
  <si>
    <t>b)</t>
  </si>
  <si>
    <t>Uređenje parkirališta Oštro</t>
  </si>
  <si>
    <t>Projektna dokumentacija</t>
  </si>
  <si>
    <t>c)</t>
  </si>
  <si>
    <t>2.2.</t>
  </si>
  <si>
    <t>pomoći</t>
  </si>
  <si>
    <t>Troškovi vidljivosti</t>
  </si>
  <si>
    <t>GROBLJA</t>
  </si>
  <si>
    <t>Proširenje groblja Šmrika</t>
  </si>
  <si>
    <t>3.</t>
  </si>
  <si>
    <t>Postojeće građevine komunalne infrastrukture koje će se rekonstruirati i način rekonstrukcije</t>
  </si>
  <si>
    <t>3.1.</t>
  </si>
  <si>
    <t>Izvođenje radova</t>
  </si>
  <si>
    <t>d)</t>
  </si>
  <si>
    <t>Cesta Stipčići</t>
  </si>
  <si>
    <t>1256.1</t>
  </si>
  <si>
    <t>Obuhvaća izgradnju dijelova odvodnje koji nedostaju</t>
  </si>
  <si>
    <t>1216.2</t>
  </si>
  <si>
    <t>1216.1</t>
  </si>
  <si>
    <t>3.2.</t>
  </si>
  <si>
    <t>JAVNE PROMETNE POVRŠINE NA KOJIMA NIJE DOPUŠTEN PROMET MOTORNIM VOZILIMA</t>
  </si>
  <si>
    <t>1163.1</t>
  </si>
  <si>
    <t>1163.2</t>
  </si>
  <si>
    <t>Uređenje plaže Oštro - Rt Lipica II faza</t>
  </si>
  <si>
    <t>Radovi na uređenju plaže Lipica II faza</t>
  </si>
  <si>
    <t>1243.2</t>
  </si>
  <si>
    <t>1243.1</t>
  </si>
  <si>
    <t>Uređenje edukativne staze Neriz</t>
  </si>
  <si>
    <t>1221.3</t>
  </si>
  <si>
    <t>Izvedbeni projekt</t>
  </si>
  <si>
    <t>Izrada promotivnih materijala</t>
  </si>
  <si>
    <t>1221.5</t>
  </si>
  <si>
    <t>PROGRAM GRAĐENJA KOMUNALNE INFRASTRUKTURE</t>
  </si>
  <si>
    <t>Članak 2.</t>
  </si>
  <si>
    <t>Članak 3. Programa mijenja se i glasi:</t>
  </si>
  <si>
    <t>Ukupna sredstva za ostvarivanje ovoga Programa utvrđuju se u iznosu od:</t>
  </si>
  <si>
    <t>od toga:</t>
  </si>
  <si>
    <t>iz sredstava komunalnog doprinosa i ostalih prihoda za posebne namjene</t>
  </si>
  <si>
    <t>iz kapitalnih prihoda proračuna</t>
  </si>
  <si>
    <t>iz općih prihoda proračuna</t>
  </si>
  <si>
    <t>KLASA:</t>
  </si>
  <si>
    <t>URBROJ:</t>
  </si>
  <si>
    <t>Kraljevica,</t>
  </si>
  <si>
    <t>GRADSKO VIJEĆE GRADA KRALJEVICE</t>
  </si>
  <si>
    <t>Predsjednica</t>
  </si>
  <si>
    <t>1163.3</t>
  </si>
  <si>
    <t>Stručni nadzor i koordinator II</t>
  </si>
  <si>
    <t>NOVI PLAN</t>
  </si>
  <si>
    <t>PLAN</t>
  </si>
  <si>
    <t xml:space="preserve">PROMJENA </t>
  </si>
  <si>
    <t>­</t>
  </si>
  <si>
    <t>UKUPNO:</t>
  </si>
  <si>
    <t>- 197.500,00 kn</t>
  </si>
  <si>
    <t>Plan izvođenja radova</t>
  </si>
  <si>
    <t>- 300.000,00 kn</t>
  </si>
  <si>
    <t>- 18.000,00 kn</t>
  </si>
  <si>
    <t>Projektna dokumentacija - ishođenje građevinske dozvole</t>
  </si>
  <si>
    <t>1257.1</t>
  </si>
  <si>
    <t>1257.2</t>
  </si>
  <si>
    <t>-</t>
  </si>
  <si>
    <t>Radovi na proširenju groblja Šmrika</t>
  </si>
  <si>
    <t>1173.3</t>
  </si>
  <si>
    <t>­ 343.000,00 kn</t>
  </si>
  <si>
    <t>+ 343.000,00 kn</t>
  </si>
  <si>
    <t>1173.4</t>
  </si>
  <si>
    <t>Sanacija kolničke konstrukcije na kritičnim dionicama i obnova potpornih zidova.</t>
  </si>
  <si>
    <t>1256.2</t>
  </si>
  <si>
    <t>Sanacija oborinske odvodnje u ul. M. Jurkovića i M. Šenoe</t>
  </si>
  <si>
    <t>- 456.000,00 kn</t>
  </si>
  <si>
    <t>- 24.500,00 kn</t>
  </si>
  <si>
    <t>- 480.500,00 kn</t>
  </si>
  <si>
    <t>- 780.500,00 kn</t>
  </si>
  <si>
    <t xml:space="preserve">Održavanje pomorskog dobra </t>
  </si>
  <si>
    <t>Sanacija pomorskog dobra</t>
  </si>
  <si>
    <t>- 600.000,00 kn</t>
  </si>
  <si>
    <t>+ 200.000,00 kn</t>
  </si>
  <si>
    <t>- 400.000,00 kn</t>
  </si>
  <si>
    <t>- 20.000,00 kn</t>
  </si>
  <si>
    <t>+ 64.000,00 kn</t>
  </si>
  <si>
    <t>- 356.000,00 kn</t>
  </si>
  <si>
    <t>-10.000,00 kn</t>
  </si>
  <si>
    <t>+207.500,00 kn</t>
  </si>
  <si>
    <t>Obuhvaća komplentu obnovu pješačke staze s postavom urbane opreme.</t>
  </si>
  <si>
    <t>Izgradnja tunera - straža Sansovo i Carovo</t>
  </si>
  <si>
    <t>Rekonstrukcija tunera Sansovo i Carovo</t>
  </si>
  <si>
    <t>Info tabla</t>
  </si>
  <si>
    <t>1264.1</t>
  </si>
  <si>
    <t>Izrada web stranice</t>
  </si>
  <si>
    <t>1264.2</t>
  </si>
  <si>
    <t>+ 294.000,00 kn</t>
  </si>
  <si>
    <t>+ 12.500,00 kn</t>
  </si>
  <si>
    <t>+6.250,00 kn</t>
  </si>
  <si>
    <t>+ 312.750,00 kn</t>
  </si>
  <si>
    <t>3.3.</t>
  </si>
  <si>
    <t>Sanacija dijela zida na groblju Križišće</t>
  </si>
  <si>
    <t>na području Grada Kraljevice za 2022. godinu</t>
  </si>
  <si>
    <t>Članak 2. Programa građenja komunalne infrastrukture na području Grada Kraljevice za 2022. godinu ("Službene novine Grada Kraljevice" broj 11/21  u daljnjem tekstu: Program) mijenja se  i glasi:</t>
  </si>
  <si>
    <t>Članak 3.</t>
  </si>
  <si>
    <t>1173.5</t>
  </si>
  <si>
    <t>iz sredstava pomoći</t>
  </si>
  <si>
    <t>e)</t>
  </si>
  <si>
    <t>Aglomeracija - Obnova trga Zrinskih</t>
  </si>
  <si>
    <t>Građevinski radovi</t>
  </si>
  <si>
    <t>1202.1</t>
  </si>
  <si>
    <t>+ 500.000,00 kn</t>
  </si>
  <si>
    <t>+ 2.823.000,00 kn</t>
  </si>
  <si>
    <t>+827.000,00 kn</t>
  </si>
  <si>
    <t>+ 4.150.000,00 kn</t>
  </si>
  <si>
    <t>1202.6</t>
  </si>
  <si>
    <t>+ 105.000,00 kn</t>
  </si>
  <si>
    <t>Projektantski nadzor</t>
  </si>
  <si>
    <t>+ 37.500,00 kn</t>
  </si>
  <si>
    <t>Izrada trajne ploče</t>
  </si>
  <si>
    <t>1202.7</t>
  </si>
  <si>
    <t>1202.9</t>
  </si>
  <si>
    <t>+ 2.000,00 kn</t>
  </si>
  <si>
    <t>Svečano otvorenje</t>
  </si>
  <si>
    <t>+38.150,00 kn</t>
  </si>
  <si>
    <t>+ 4.332.650,00 kn</t>
  </si>
  <si>
    <t>+ 4.289.400,00 kn</t>
  </si>
  <si>
    <t>+ 3.508.900,00 kn</t>
  </si>
  <si>
    <t>+ 3.490.900,00 kn</t>
  </si>
  <si>
    <t>Građevine komunalne infrastrukture koje će se graditi radi uređenja neuređenih djelova građevinskog područja</t>
  </si>
  <si>
    <t>Na  temelju članka 67. stavka 1. Zakona o komunalnom gospodarstvu ("Narodne novine" broj 68/18) i članka 30. Statuta Grada Kraljevice ("Službene novine Grada Kraljevice" broj 4/14, 5/14, 5/15, 4/16, 1/18 i 3/18 - pročišćeni , 1/20, 4/20- pročišćeni tekst i 2/21), Gradsko vijeće Grada Kraljevice na sjednici održanoj dana ____________ 2022. godine donosi</t>
  </si>
  <si>
    <t>I. IZMJENE PROGRAMA</t>
  </si>
  <si>
    <t>Ove I. izmjene Programa stupaju na snagu osam dana od dana objave u "Službenim novinama Grada Kraljevice".</t>
  </si>
  <si>
    <t xml:space="preserve">Paula Vučković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</si>
</sst>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n&quot;;[Red]\-#,##0.00\ &quot;kn&quot;"/>
    <numFmt numFmtId="44" formatCode="_-* #,##0.00\ &quot;kn&quot;_-;\-* #,##0.00\ &quot;kn&quot;_-;_-* &quot;-&quot;??\ &quot;kn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name val="Arial"/>
      <family val="2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44" fontId="1" fillId="0" borderId="1" xfId="0" applyNumberFormat="1" applyFont="1" applyBorder="1" applyAlignment="1">
      <alignment horizontal="left"/>
    </xf>
    <xf numFmtId="44" fontId="1" fillId="0" borderId="1" xfId="0" applyNumberFormat="1" applyFont="1" applyFill="1" applyBorder="1" applyAlignment="1">
      <alignment horizontal="left"/>
    </xf>
    <xf numFmtId="44" fontId="1" fillId="0" borderId="0" xfId="0" applyNumberFormat="1" applyFont="1" applyFill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44" fontId="1" fillId="0" borderId="2" xfId="0" applyNumberFormat="1" applyFont="1" applyBorder="1" applyAlignment="1">
      <alignment horizontal="left"/>
    </xf>
    <xf numFmtId="44" fontId="1" fillId="0" borderId="2" xfId="0" applyNumberFormat="1" applyFont="1" applyFill="1" applyBorder="1" applyAlignment="1">
      <alignment horizontal="left"/>
    </xf>
    <xf numFmtId="44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4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44" fontId="3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44" fontId="1" fillId="0" borderId="0" xfId="0" applyNumberFormat="1" applyFont="1" applyFill="1" applyAlignment="1">
      <alignment wrapText="1"/>
    </xf>
    <xf numFmtId="44" fontId="1" fillId="0" borderId="0" xfId="0" applyNumberFormat="1" applyFont="1" applyAlignment="1">
      <alignment horizontal="left" wrapText="1"/>
    </xf>
    <xf numFmtId="44" fontId="1" fillId="0" borderId="0" xfId="0" applyNumberFormat="1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vertical="top"/>
    </xf>
    <xf numFmtId="16" fontId="2" fillId="0" borderId="0" xfId="0" applyNumberFormat="1" applyFont="1" applyFill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vertical="top"/>
    </xf>
    <xf numFmtId="0" fontId="1" fillId="0" borderId="0" xfId="0" applyFont="1" applyFill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" fillId="2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0" fillId="0" borderId="0" xfId="0" applyFont="1"/>
    <xf numFmtId="44" fontId="2" fillId="2" borderId="0" xfId="0" applyNumberFormat="1" applyFont="1" applyFill="1" applyBorder="1" applyAlignment="1">
      <alignment horizontal="left"/>
    </xf>
    <xf numFmtId="0" fontId="0" fillId="0" borderId="0" xfId="0" applyFont="1" applyFill="1"/>
    <xf numFmtId="0" fontId="0" fillId="0" borderId="0" xfId="0" applyFont="1" applyAlignment="1">
      <alignment horizontal="left"/>
    </xf>
    <xf numFmtId="44" fontId="2" fillId="0" borderId="1" xfId="0" applyNumberFormat="1" applyFont="1" applyFill="1" applyBorder="1" applyAlignment="1">
      <alignment horizontal="left"/>
    </xf>
    <xf numFmtId="0" fontId="0" fillId="0" borderId="0" xfId="0" applyFont="1" applyBorder="1"/>
    <xf numFmtId="8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wrapText="1"/>
    </xf>
    <xf numFmtId="0" fontId="2" fillId="2" borderId="0" xfId="0" applyFont="1" applyFill="1" applyBorder="1" applyAlignment="1">
      <alignment horizontal="center" vertical="top" wrapText="1"/>
    </xf>
    <xf numFmtId="44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44" fontId="2" fillId="0" borderId="0" xfId="0" applyNumberFormat="1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4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8" fontId="1" fillId="0" borderId="2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49" fontId="2" fillId="3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44" fontId="1" fillId="0" borderId="1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4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4" fontId="2" fillId="0" borderId="2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horizontal="center" wrapText="1"/>
    </xf>
    <xf numFmtId="44" fontId="2" fillId="0" borderId="2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2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1"/>
  <sheetViews>
    <sheetView tabSelected="1" view="pageBreakPreview" topLeftCell="A94" zoomScaleNormal="100" zoomScaleSheetLayoutView="100" workbookViewId="0">
      <selection activeCell="C126" sqref="C126"/>
    </sheetView>
  </sheetViews>
  <sheetFormatPr defaultRowHeight="15" x14ac:dyDescent="0.25"/>
  <cols>
    <col min="1" max="1" width="4.42578125" style="44" customWidth="1"/>
    <col min="2" max="2" width="3" style="42" customWidth="1"/>
    <col min="3" max="3" width="17.5703125" style="42" customWidth="1"/>
    <col min="4" max="4" width="10.42578125" style="45" customWidth="1"/>
    <col min="5" max="5" width="16.85546875" style="42" customWidth="1"/>
    <col min="6" max="6" width="18.5703125" style="42" customWidth="1"/>
    <col min="7" max="7" width="19.7109375" style="42" customWidth="1"/>
    <col min="8" max="8" width="19.85546875" style="44" customWidth="1"/>
    <col min="9" max="16384" width="9.140625" style="42"/>
  </cols>
  <sheetData>
    <row r="1" spans="1:8" ht="66.75" customHeight="1" x14ac:dyDescent="0.25">
      <c r="A1" s="81" t="s">
        <v>144</v>
      </c>
      <c r="B1" s="81"/>
      <c r="C1" s="81"/>
      <c r="D1" s="81"/>
      <c r="E1" s="81"/>
      <c r="F1" s="81"/>
      <c r="G1" s="81"/>
      <c r="H1" s="81"/>
    </row>
    <row r="2" spans="1:8" x14ac:dyDescent="0.25">
      <c r="A2" s="82" t="s">
        <v>145</v>
      </c>
      <c r="B2" s="82"/>
      <c r="C2" s="82"/>
      <c r="D2" s="82"/>
      <c r="E2" s="82"/>
      <c r="F2" s="82"/>
      <c r="G2" s="82"/>
      <c r="H2" s="82"/>
    </row>
    <row r="3" spans="1:8" x14ac:dyDescent="0.25">
      <c r="A3" s="82" t="s">
        <v>0</v>
      </c>
      <c r="B3" s="82"/>
      <c r="C3" s="82"/>
      <c r="D3" s="82"/>
      <c r="E3" s="82"/>
      <c r="F3" s="82"/>
      <c r="G3" s="82"/>
      <c r="H3" s="82"/>
    </row>
    <row r="4" spans="1:8" x14ac:dyDescent="0.25">
      <c r="A4" s="82" t="s">
        <v>116</v>
      </c>
      <c r="B4" s="82"/>
      <c r="C4" s="82"/>
      <c r="D4" s="82"/>
      <c r="E4" s="82"/>
      <c r="F4" s="82"/>
      <c r="G4" s="82"/>
      <c r="H4" s="82"/>
    </row>
    <row r="5" spans="1:8" x14ac:dyDescent="0.25">
      <c r="A5" s="2"/>
      <c r="B5" s="38"/>
      <c r="C5" s="38"/>
      <c r="D5" s="1"/>
      <c r="E5" s="38"/>
      <c r="F5" s="38"/>
      <c r="G5" s="38"/>
      <c r="H5" s="2"/>
    </row>
    <row r="6" spans="1:8" x14ac:dyDescent="0.25">
      <c r="A6" s="83" t="s">
        <v>1</v>
      </c>
      <c r="B6" s="83"/>
      <c r="C6" s="83"/>
      <c r="D6" s="83"/>
      <c r="E6" s="83"/>
      <c r="F6" s="83"/>
      <c r="G6" s="83"/>
      <c r="H6" s="83"/>
    </row>
    <row r="7" spans="1:8" ht="43.5" customHeight="1" x14ac:dyDescent="0.25">
      <c r="A7" s="81" t="s">
        <v>117</v>
      </c>
      <c r="B7" s="81"/>
      <c r="C7" s="81"/>
      <c r="D7" s="81"/>
      <c r="E7" s="81"/>
      <c r="F7" s="81"/>
      <c r="G7" s="81"/>
      <c r="H7" s="81"/>
    </row>
    <row r="8" spans="1:8" ht="34.5" customHeight="1" x14ac:dyDescent="0.25">
      <c r="A8" s="81" t="s">
        <v>2</v>
      </c>
      <c r="B8" s="81"/>
      <c r="C8" s="81"/>
      <c r="D8" s="81"/>
      <c r="E8" s="81"/>
      <c r="F8" s="81"/>
      <c r="G8" s="81"/>
      <c r="H8" s="81"/>
    </row>
    <row r="9" spans="1:8" ht="30" customHeight="1" x14ac:dyDescent="0.25">
      <c r="A9" s="26" t="s">
        <v>3</v>
      </c>
      <c r="B9" s="80" t="s">
        <v>143</v>
      </c>
      <c r="C9" s="80"/>
      <c r="D9" s="80"/>
      <c r="E9" s="80"/>
      <c r="F9" s="80"/>
      <c r="G9" s="80"/>
      <c r="H9" s="80"/>
    </row>
    <row r="10" spans="1:8" ht="16.5" customHeight="1" x14ac:dyDescent="0.25">
      <c r="A10" s="26"/>
      <c r="B10" s="35"/>
      <c r="C10" s="35"/>
      <c r="D10" s="35"/>
      <c r="E10" s="35"/>
      <c r="F10" s="50" t="s">
        <v>69</v>
      </c>
      <c r="G10" s="50" t="s">
        <v>70</v>
      </c>
      <c r="H10" s="51" t="s">
        <v>68</v>
      </c>
    </row>
    <row r="11" spans="1:8" ht="19.5" customHeight="1" x14ac:dyDescent="0.25">
      <c r="A11" s="18"/>
      <c r="B11" s="3"/>
      <c r="C11" s="3"/>
      <c r="D11" s="3"/>
      <c r="E11" s="52" t="s">
        <v>72</v>
      </c>
      <c r="F11" s="43">
        <f>F17</f>
        <v>30000</v>
      </c>
      <c r="G11" s="65" t="s">
        <v>76</v>
      </c>
      <c r="H11" s="43">
        <f>H17</f>
        <v>12000</v>
      </c>
    </row>
    <row r="12" spans="1:8" s="44" customFormat="1" ht="19.5" customHeight="1" x14ac:dyDescent="0.25">
      <c r="A12" s="18"/>
      <c r="B12" s="18"/>
      <c r="C12" s="18"/>
      <c r="D12" s="18"/>
      <c r="E12" s="53"/>
      <c r="F12" s="18"/>
      <c r="G12" s="18"/>
      <c r="H12" s="54"/>
    </row>
    <row r="13" spans="1:8" ht="25.5" x14ac:dyDescent="0.25">
      <c r="A13" s="18"/>
      <c r="B13" s="34"/>
      <c r="C13" s="34"/>
      <c r="D13" s="39" t="s">
        <v>5</v>
      </c>
      <c r="E13" s="40" t="s">
        <v>6</v>
      </c>
      <c r="F13" s="40" t="s">
        <v>69</v>
      </c>
      <c r="G13" s="40" t="s">
        <v>70</v>
      </c>
      <c r="H13" s="40" t="s">
        <v>68</v>
      </c>
    </row>
    <row r="14" spans="1:8" ht="21" customHeight="1" x14ac:dyDescent="0.25">
      <c r="A14" s="27" t="s">
        <v>7</v>
      </c>
      <c r="B14" s="84" t="s">
        <v>8</v>
      </c>
      <c r="C14" s="84"/>
      <c r="D14" s="84"/>
      <c r="E14" s="84"/>
      <c r="F14" s="84"/>
      <c r="G14" s="84"/>
      <c r="H14" s="4"/>
    </row>
    <row r="15" spans="1:8" x14ac:dyDescent="0.25">
      <c r="A15" s="4" t="s">
        <v>9</v>
      </c>
      <c r="B15" s="81" t="s">
        <v>10</v>
      </c>
      <c r="C15" s="81"/>
      <c r="D15" s="81"/>
      <c r="E15" s="81"/>
      <c r="F15" s="81"/>
      <c r="G15" s="81"/>
      <c r="H15" s="81"/>
    </row>
    <row r="16" spans="1:8" ht="29.25" x14ac:dyDescent="0.25">
      <c r="A16" s="4"/>
      <c r="B16" s="33"/>
      <c r="C16" s="37" t="s">
        <v>11</v>
      </c>
      <c r="D16" s="37" t="s">
        <v>12</v>
      </c>
      <c r="E16" s="41" t="s">
        <v>13</v>
      </c>
      <c r="F16" s="48">
        <v>30000</v>
      </c>
      <c r="G16" s="49" t="s">
        <v>76</v>
      </c>
      <c r="H16" s="5">
        <v>12000</v>
      </c>
    </row>
    <row r="17" spans="1:8" x14ac:dyDescent="0.25">
      <c r="A17" s="4"/>
      <c r="B17" s="33"/>
      <c r="C17" s="8" t="s">
        <v>4</v>
      </c>
      <c r="D17" s="9"/>
      <c r="F17" s="61">
        <v>30000</v>
      </c>
      <c r="G17" s="62" t="s">
        <v>76</v>
      </c>
      <c r="H17" s="10">
        <f>H16</f>
        <v>12000</v>
      </c>
    </row>
    <row r="18" spans="1:8" ht="18.75" customHeight="1" x14ac:dyDescent="0.25">
      <c r="A18" s="4"/>
      <c r="B18" s="33"/>
      <c r="C18" s="33"/>
      <c r="D18" s="33"/>
      <c r="F18" s="15"/>
      <c r="G18" s="33"/>
      <c r="H18" s="15"/>
    </row>
    <row r="19" spans="1:8" x14ac:dyDescent="0.25">
      <c r="A19" s="26" t="s">
        <v>14</v>
      </c>
      <c r="B19" s="80" t="s">
        <v>15</v>
      </c>
      <c r="C19" s="80"/>
      <c r="D19" s="80"/>
      <c r="E19" s="80"/>
      <c r="F19" s="80"/>
      <c r="G19" s="80"/>
      <c r="H19" s="80"/>
    </row>
    <row r="20" spans="1:8" ht="16.5" customHeight="1" x14ac:dyDescent="0.25">
      <c r="A20" s="26"/>
      <c r="B20" s="35"/>
      <c r="C20" s="35"/>
      <c r="D20" s="35"/>
      <c r="E20" s="35"/>
      <c r="F20" s="50" t="s">
        <v>69</v>
      </c>
      <c r="G20" s="50" t="s">
        <v>70</v>
      </c>
      <c r="H20" s="51" t="s">
        <v>68</v>
      </c>
    </row>
    <row r="21" spans="1:8" ht="19.5" customHeight="1" x14ac:dyDescent="0.25">
      <c r="A21" s="18"/>
      <c r="B21" s="3"/>
      <c r="C21" s="3"/>
      <c r="D21" s="3"/>
      <c r="E21" s="52" t="s">
        <v>72</v>
      </c>
      <c r="F21" s="43">
        <f>F23+F30</f>
        <v>1371350</v>
      </c>
      <c r="G21" s="65" t="s">
        <v>80</v>
      </c>
      <c r="H21" s="43">
        <f>H23+H30</f>
        <v>1371350</v>
      </c>
    </row>
    <row r="22" spans="1:8" s="44" customFormat="1" ht="19.5" customHeight="1" x14ac:dyDescent="0.25">
      <c r="A22" s="18"/>
      <c r="B22" s="18"/>
      <c r="C22" s="18"/>
      <c r="D22" s="18"/>
      <c r="E22" s="53"/>
      <c r="F22" s="18"/>
      <c r="G22" s="18"/>
      <c r="H22" s="54"/>
    </row>
    <row r="23" spans="1:8" ht="15" customHeight="1" x14ac:dyDescent="0.25">
      <c r="A23" s="28" t="s">
        <v>16</v>
      </c>
      <c r="B23" s="79" t="s">
        <v>17</v>
      </c>
      <c r="C23" s="79"/>
      <c r="D23" s="79"/>
      <c r="E23" s="79"/>
      <c r="F23" s="59">
        <f>F28</f>
        <v>35350</v>
      </c>
      <c r="G23" s="60" t="s">
        <v>80</v>
      </c>
      <c r="H23" s="46">
        <f>H28</f>
        <v>35350</v>
      </c>
    </row>
    <row r="24" spans="1:8" ht="21.75" customHeight="1" x14ac:dyDescent="0.25">
      <c r="A24" s="18" t="s">
        <v>9</v>
      </c>
      <c r="B24" s="85" t="s">
        <v>22</v>
      </c>
      <c r="C24" s="85"/>
      <c r="D24" s="85"/>
      <c r="E24" s="85"/>
      <c r="F24" s="85"/>
      <c r="G24" s="85"/>
      <c r="H24" s="85"/>
    </row>
    <row r="25" spans="1:8" ht="80.25" customHeight="1" x14ac:dyDescent="0.25">
      <c r="A25" s="18"/>
      <c r="B25" s="34"/>
      <c r="C25" s="34" t="s">
        <v>77</v>
      </c>
      <c r="D25" s="34">
        <v>1257</v>
      </c>
      <c r="E25" s="55" t="s">
        <v>19</v>
      </c>
      <c r="F25" s="12">
        <v>3750</v>
      </c>
      <c r="G25" s="55" t="s">
        <v>71</v>
      </c>
      <c r="H25" s="12">
        <v>3750</v>
      </c>
    </row>
    <row r="26" spans="1:8" ht="24" customHeight="1" x14ac:dyDescent="0.25">
      <c r="A26" s="18"/>
      <c r="B26" s="34"/>
      <c r="C26" s="34" t="s">
        <v>50</v>
      </c>
      <c r="D26" s="34" t="s">
        <v>78</v>
      </c>
      <c r="E26" s="55" t="s">
        <v>19</v>
      </c>
      <c r="F26" s="12">
        <v>25600</v>
      </c>
      <c r="G26" s="55" t="s">
        <v>71</v>
      </c>
      <c r="H26" s="7">
        <v>25600</v>
      </c>
    </row>
    <row r="27" spans="1:8" ht="32.25" customHeight="1" x14ac:dyDescent="0.25">
      <c r="A27" s="18"/>
      <c r="B27" s="34"/>
      <c r="C27" s="37" t="s">
        <v>74</v>
      </c>
      <c r="D27" s="37" t="s">
        <v>79</v>
      </c>
      <c r="E27" s="57" t="s">
        <v>19</v>
      </c>
      <c r="F27" s="5">
        <v>6000</v>
      </c>
      <c r="G27" s="58" t="s">
        <v>80</v>
      </c>
      <c r="H27" s="5">
        <v>6000</v>
      </c>
    </row>
    <row r="28" spans="1:8" x14ac:dyDescent="0.25">
      <c r="A28" s="18"/>
      <c r="B28" s="34"/>
      <c r="C28" s="13" t="s">
        <v>4</v>
      </c>
      <c r="D28" s="34"/>
      <c r="F28" s="12">
        <f>F25+F26+F27</f>
        <v>35350</v>
      </c>
      <c r="G28" s="56" t="s">
        <v>80</v>
      </c>
      <c r="H28" s="12">
        <f>H25+H26+H27</f>
        <v>35350</v>
      </c>
    </row>
    <row r="29" spans="1:8" x14ac:dyDescent="0.25">
      <c r="A29" s="18"/>
      <c r="B29" s="34"/>
      <c r="C29" s="13"/>
      <c r="D29" s="34"/>
      <c r="F29" s="12"/>
      <c r="G29" s="34"/>
      <c r="H29" s="12"/>
    </row>
    <row r="30" spans="1:8" ht="15" customHeight="1" x14ac:dyDescent="0.25">
      <c r="A30" s="28" t="s">
        <v>25</v>
      </c>
      <c r="B30" s="79" t="s">
        <v>28</v>
      </c>
      <c r="C30" s="79"/>
      <c r="D30" s="79"/>
      <c r="E30" s="79"/>
      <c r="F30" s="59">
        <f>F37</f>
        <v>1336000</v>
      </c>
      <c r="G30" s="60" t="s">
        <v>80</v>
      </c>
      <c r="H30" s="46">
        <f>H37</f>
        <v>1336000</v>
      </c>
    </row>
    <row r="31" spans="1:8" ht="15" customHeight="1" x14ac:dyDescent="0.25">
      <c r="A31" s="18" t="s">
        <v>9</v>
      </c>
      <c r="B31" s="86" t="s">
        <v>29</v>
      </c>
      <c r="C31" s="86"/>
      <c r="D31" s="86"/>
      <c r="E31" s="86"/>
      <c r="F31" s="86"/>
      <c r="G31" s="86"/>
      <c r="H31" s="86"/>
    </row>
    <row r="32" spans="1:8" ht="43.5" x14ac:dyDescent="0.25">
      <c r="A32" s="18"/>
      <c r="B32" s="34"/>
      <c r="C32" s="34" t="s">
        <v>81</v>
      </c>
      <c r="D32" s="34" t="s">
        <v>82</v>
      </c>
      <c r="E32" s="63" t="s">
        <v>18</v>
      </c>
      <c r="F32" s="12">
        <v>1280000</v>
      </c>
      <c r="G32" s="55" t="s">
        <v>83</v>
      </c>
      <c r="H32" s="7">
        <v>937000</v>
      </c>
    </row>
    <row r="33" spans="1:8" ht="21" customHeight="1" x14ac:dyDescent="0.25">
      <c r="A33" s="18"/>
      <c r="B33" s="72"/>
      <c r="C33" s="72"/>
      <c r="D33" s="72"/>
      <c r="E33" s="63" t="s">
        <v>13</v>
      </c>
      <c r="F33" s="5">
        <v>0</v>
      </c>
      <c r="G33" s="56" t="s">
        <v>84</v>
      </c>
      <c r="H33" s="7">
        <v>343000</v>
      </c>
    </row>
    <row r="34" spans="1:8" ht="21" customHeight="1" x14ac:dyDescent="0.25">
      <c r="A34" s="18"/>
      <c r="B34" s="72"/>
      <c r="C34" s="72"/>
      <c r="D34" s="72"/>
      <c r="E34" s="63"/>
      <c r="F34" s="12">
        <v>1280000</v>
      </c>
      <c r="G34" s="68" t="s">
        <v>80</v>
      </c>
      <c r="H34" s="11">
        <v>1280000</v>
      </c>
    </row>
    <row r="35" spans="1:8" ht="29.25" x14ac:dyDescent="0.25">
      <c r="A35" s="18"/>
      <c r="B35" s="34"/>
      <c r="C35" s="18" t="s">
        <v>74</v>
      </c>
      <c r="D35" s="34" t="s">
        <v>85</v>
      </c>
      <c r="E35" s="55" t="s">
        <v>19</v>
      </c>
      <c r="F35" s="7">
        <v>6000</v>
      </c>
      <c r="G35" s="55" t="s">
        <v>71</v>
      </c>
      <c r="H35" s="7">
        <v>6000</v>
      </c>
    </row>
    <row r="36" spans="1:8" x14ac:dyDescent="0.25">
      <c r="A36" s="18"/>
      <c r="B36" s="34"/>
      <c r="C36" s="34" t="s">
        <v>20</v>
      </c>
      <c r="D36" s="34" t="s">
        <v>119</v>
      </c>
      <c r="E36" s="55" t="s">
        <v>19</v>
      </c>
      <c r="F36" s="12">
        <v>50000</v>
      </c>
      <c r="G36" s="57" t="s">
        <v>71</v>
      </c>
      <c r="H36" s="7">
        <v>50000</v>
      </c>
    </row>
    <row r="37" spans="1:8" x14ac:dyDescent="0.25">
      <c r="A37" s="18"/>
      <c r="B37" s="34"/>
      <c r="C37" s="8" t="s">
        <v>4</v>
      </c>
      <c r="D37" s="9"/>
      <c r="E37" s="10"/>
      <c r="F37" s="10">
        <f>F36+F34+F35</f>
        <v>1336000</v>
      </c>
      <c r="G37" s="62" t="s">
        <v>71</v>
      </c>
      <c r="H37" s="11">
        <f>H36+H34+H35</f>
        <v>1336000</v>
      </c>
    </row>
    <row r="38" spans="1:8" x14ac:dyDescent="0.25">
      <c r="A38" s="18"/>
      <c r="B38" s="34"/>
      <c r="C38" s="13"/>
      <c r="D38" s="34"/>
      <c r="E38" s="12"/>
      <c r="F38" s="12"/>
      <c r="G38" s="64"/>
      <c r="H38" s="7"/>
    </row>
    <row r="39" spans="1:8" ht="20.25" customHeight="1" x14ac:dyDescent="0.25">
      <c r="A39" s="26" t="s">
        <v>30</v>
      </c>
      <c r="B39" s="80" t="s">
        <v>31</v>
      </c>
      <c r="C39" s="80"/>
      <c r="D39" s="80"/>
      <c r="E39" s="80"/>
      <c r="F39" s="80"/>
      <c r="G39" s="80"/>
      <c r="H39" s="80"/>
    </row>
    <row r="40" spans="1:8" ht="16.5" customHeight="1" x14ac:dyDescent="0.25">
      <c r="A40" s="26"/>
      <c r="B40" s="35"/>
      <c r="C40" s="35"/>
      <c r="D40" s="35"/>
      <c r="E40" s="35"/>
      <c r="F40" s="50" t="s">
        <v>69</v>
      </c>
      <c r="G40" s="50" t="s">
        <v>70</v>
      </c>
      <c r="H40" s="51" t="s">
        <v>68</v>
      </c>
    </row>
    <row r="41" spans="1:8" ht="19.5" customHeight="1" x14ac:dyDescent="0.25">
      <c r="A41" s="18"/>
      <c r="B41" s="3"/>
      <c r="C41" s="3"/>
      <c r="D41" s="3"/>
      <c r="E41" s="52" t="s">
        <v>72</v>
      </c>
      <c r="F41" s="43">
        <f>F45+F60+F106</f>
        <v>3961250</v>
      </c>
      <c r="G41" s="65" t="s">
        <v>141</v>
      </c>
      <c r="H41" s="43">
        <f>H45+H60+H106</f>
        <v>7470150</v>
      </c>
    </row>
    <row r="42" spans="1:8" ht="19.5" customHeight="1" x14ac:dyDescent="0.25">
      <c r="A42" s="18"/>
      <c r="B42" s="18"/>
      <c r="C42" s="18"/>
      <c r="D42" s="18"/>
      <c r="E42" s="53"/>
      <c r="F42" s="54"/>
      <c r="G42" s="66"/>
      <c r="H42" s="54"/>
    </row>
    <row r="43" spans="1:8" ht="25.5" x14ac:dyDescent="0.25">
      <c r="A43" s="18"/>
      <c r="B43" s="34"/>
      <c r="C43" s="34"/>
      <c r="D43" s="39" t="s">
        <v>5</v>
      </c>
      <c r="E43" s="40" t="s">
        <v>6</v>
      </c>
      <c r="F43" s="40" t="s">
        <v>69</v>
      </c>
      <c r="G43" s="40" t="s">
        <v>70</v>
      </c>
      <c r="H43" s="40" t="s">
        <v>68</v>
      </c>
    </row>
    <row r="44" spans="1:8" x14ac:dyDescent="0.25">
      <c r="A44" s="18"/>
      <c r="B44" s="72"/>
      <c r="C44" s="72"/>
      <c r="D44" s="39"/>
      <c r="E44" s="40"/>
      <c r="F44" s="40"/>
      <c r="G44" s="40"/>
      <c r="H44" s="40"/>
    </row>
    <row r="45" spans="1:8" ht="15" customHeight="1" x14ac:dyDescent="0.25">
      <c r="A45" s="28" t="s">
        <v>32</v>
      </c>
      <c r="B45" s="79" t="s">
        <v>8</v>
      </c>
      <c r="C45" s="79"/>
      <c r="D45" s="79"/>
      <c r="E45" s="79"/>
      <c r="F45" s="46">
        <f>F51+F58</f>
        <v>824500</v>
      </c>
      <c r="G45" s="60" t="s">
        <v>92</v>
      </c>
      <c r="H45" s="46">
        <f>H51+H58</f>
        <v>44000</v>
      </c>
    </row>
    <row r="46" spans="1:8" ht="21" customHeight="1" x14ac:dyDescent="0.25">
      <c r="A46" s="18" t="s">
        <v>9</v>
      </c>
      <c r="B46" s="85" t="s">
        <v>35</v>
      </c>
      <c r="C46" s="85"/>
      <c r="D46" s="85"/>
      <c r="E46" s="85"/>
      <c r="F46" s="85"/>
      <c r="G46" s="85"/>
      <c r="H46" s="85"/>
    </row>
    <row r="47" spans="1:8" ht="28.5" customHeight="1" x14ac:dyDescent="0.25">
      <c r="A47" s="18"/>
      <c r="B47" s="85" t="s">
        <v>86</v>
      </c>
      <c r="C47" s="85"/>
      <c r="D47" s="85"/>
      <c r="E47" s="85"/>
      <c r="F47" s="85"/>
      <c r="G47" s="85"/>
      <c r="H47" s="18"/>
    </row>
    <row r="48" spans="1:8" ht="23.25" customHeight="1" x14ac:dyDescent="0.25">
      <c r="A48" s="18"/>
      <c r="B48" s="72"/>
      <c r="C48" s="72" t="s">
        <v>33</v>
      </c>
      <c r="D48" s="72">
        <v>1256</v>
      </c>
      <c r="E48" s="70" t="s">
        <v>13</v>
      </c>
      <c r="F48" s="12">
        <v>300000</v>
      </c>
      <c r="G48" s="56" t="s">
        <v>75</v>
      </c>
      <c r="H48" s="12">
        <v>0</v>
      </c>
    </row>
    <row r="49" spans="1:8" ht="36" customHeight="1" x14ac:dyDescent="0.25">
      <c r="A49" s="18"/>
      <c r="B49" s="72"/>
      <c r="C49" s="72" t="s">
        <v>23</v>
      </c>
      <c r="D49" s="72" t="s">
        <v>36</v>
      </c>
      <c r="E49" s="70" t="s">
        <v>18</v>
      </c>
      <c r="F49" s="12">
        <v>32000</v>
      </c>
      <c r="G49" s="55" t="s">
        <v>71</v>
      </c>
      <c r="H49" s="12">
        <v>32000</v>
      </c>
    </row>
    <row r="50" spans="1:8" ht="36.75" customHeight="1" x14ac:dyDescent="0.25">
      <c r="A50" s="18"/>
      <c r="B50" s="72"/>
      <c r="C50" s="37" t="s">
        <v>74</v>
      </c>
      <c r="D50" s="37" t="s">
        <v>87</v>
      </c>
      <c r="E50" s="67" t="s">
        <v>19</v>
      </c>
      <c r="F50" s="5">
        <v>6000</v>
      </c>
      <c r="G50" s="58" t="s">
        <v>80</v>
      </c>
      <c r="H50" s="5">
        <v>6000</v>
      </c>
    </row>
    <row r="51" spans="1:8" s="47" customFormat="1" ht="17.25" customHeight="1" x14ac:dyDescent="0.25">
      <c r="A51" s="18"/>
      <c r="B51" s="34"/>
      <c r="C51" s="13" t="s">
        <v>4</v>
      </c>
      <c r="D51" s="72"/>
      <c r="E51" s="12"/>
      <c r="F51" s="12">
        <f>SUM(F48:F50)</f>
        <v>338000</v>
      </c>
      <c r="G51" s="56" t="s">
        <v>75</v>
      </c>
      <c r="H51" s="12">
        <f>SUM(H48:H50)</f>
        <v>38000</v>
      </c>
    </row>
    <row r="52" spans="1:8" x14ac:dyDescent="0.25">
      <c r="A52" s="18"/>
      <c r="B52" s="34"/>
      <c r="C52" s="13"/>
      <c r="D52" s="34"/>
      <c r="E52" s="15"/>
      <c r="F52" s="15"/>
      <c r="G52" s="34"/>
      <c r="H52" s="15"/>
    </row>
    <row r="53" spans="1:8" ht="24.75" customHeight="1" x14ac:dyDescent="0.25">
      <c r="A53" s="18" t="s">
        <v>21</v>
      </c>
      <c r="B53" s="85" t="s">
        <v>88</v>
      </c>
      <c r="C53" s="85"/>
      <c r="D53" s="85"/>
      <c r="E53" s="85"/>
      <c r="F53" s="85"/>
      <c r="G53" s="85"/>
      <c r="H53" s="7"/>
    </row>
    <row r="54" spans="1:8" x14ac:dyDescent="0.25">
      <c r="A54" s="18"/>
      <c r="B54" s="85" t="s">
        <v>37</v>
      </c>
      <c r="C54" s="85"/>
      <c r="D54" s="85"/>
      <c r="E54" s="85"/>
      <c r="F54" s="85"/>
      <c r="G54" s="85"/>
      <c r="H54" s="7"/>
    </row>
    <row r="55" spans="1:8" x14ac:dyDescent="0.25">
      <c r="A55" s="18"/>
      <c r="B55" s="34"/>
      <c r="C55" s="34" t="s">
        <v>33</v>
      </c>
      <c r="D55" s="34">
        <v>1216</v>
      </c>
      <c r="E55" s="55" t="s">
        <v>13</v>
      </c>
      <c r="F55" s="12">
        <v>456000</v>
      </c>
      <c r="G55" s="56" t="s">
        <v>89</v>
      </c>
      <c r="H55" s="12">
        <v>0</v>
      </c>
    </row>
    <row r="56" spans="1:8" x14ac:dyDescent="0.25">
      <c r="A56" s="18"/>
      <c r="B56" s="34"/>
      <c r="C56" s="34" t="s">
        <v>20</v>
      </c>
      <c r="D56" s="34" t="s">
        <v>39</v>
      </c>
      <c r="E56" s="55" t="s">
        <v>19</v>
      </c>
      <c r="F56" s="12">
        <v>24500</v>
      </c>
      <c r="G56" s="56" t="s">
        <v>90</v>
      </c>
      <c r="H56" s="12">
        <v>0</v>
      </c>
    </row>
    <row r="57" spans="1:8" x14ac:dyDescent="0.25">
      <c r="A57" s="18"/>
      <c r="B57" s="34"/>
      <c r="C57" s="37" t="s">
        <v>33</v>
      </c>
      <c r="D57" s="34" t="s">
        <v>38</v>
      </c>
      <c r="E57" s="41" t="s">
        <v>19</v>
      </c>
      <c r="F57" s="5">
        <v>6000</v>
      </c>
      <c r="G57" s="58" t="s">
        <v>80</v>
      </c>
      <c r="H57" s="5">
        <v>6000</v>
      </c>
    </row>
    <row r="58" spans="1:8" x14ac:dyDescent="0.25">
      <c r="A58" s="18"/>
      <c r="B58" s="34"/>
      <c r="C58" s="8" t="s">
        <v>4</v>
      </c>
      <c r="D58" s="9"/>
      <c r="E58" s="12"/>
      <c r="F58" s="10">
        <f>F54+F55+F56+F57</f>
        <v>486500</v>
      </c>
      <c r="G58" s="68" t="s">
        <v>91</v>
      </c>
      <c r="H58" s="10">
        <f>H54+H55+H56+H57</f>
        <v>6000</v>
      </c>
    </row>
    <row r="59" spans="1:8" x14ac:dyDescent="0.25">
      <c r="A59" s="18"/>
      <c r="B59" s="34"/>
      <c r="C59" s="13"/>
      <c r="D59" s="34"/>
      <c r="E59" s="12"/>
      <c r="F59" s="12"/>
      <c r="G59" s="34"/>
      <c r="H59" s="7"/>
    </row>
    <row r="60" spans="1:8" ht="45.75" customHeight="1" x14ac:dyDescent="0.25">
      <c r="A60" s="28" t="s">
        <v>40</v>
      </c>
      <c r="B60" s="79" t="s">
        <v>41</v>
      </c>
      <c r="C60" s="79"/>
      <c r="D60" s="79"/>
      <c r="E60" s="79"/>
      <c r="F60" s="46">
        <f>F68+F93+F77+F87</f>
        <v>3036750</v>
      </c>
      <c r="G60" s="60" t="s">
        <v>140</v>
      </c>
      <c r="H60" s="46">
        <f>H68+H93+H77+H87+H104</f>
        <v>7326150</v>
      </c>
    </row>
    <row r="61" spans="1:8" ht="15" customHeight="1" x14ac:dyDescent="0.25">
      <c r="A61" s="29"/>
      <c r="B61" s="36"/>
      <c r="C61" s="36"/>
      <c r="D61" s="36"/>
      <c r="E61" s="36"/>
      <c r="F61" s="54"/>
      <c r="G61" s="69"/>
      <c r="H61" s="54"/>
    </row>
    <row r="62" spans="1:8" x14ac:dyDescent="0.25">
      <c r="A62" s="18" t="s">
        <v>9</v>
      </c>
      <c r="B62" s="85" t="s">
        <v>93</v>
      </c>
      <c r="C62" s="85"/>
      <c r="D62" s="85"/>
      <c r="E62" s="85"/>
      <c r="F62" s="85"/>
      <c r="G62" s="85"/>
      <c r="H62" s="7"/>
    </row>
    <row r="63" spans="1:8" ht="47.25" customHeight="1" x14ac:dyDescent="0.25">
      <c r="A63" s="18"/>
      <c r="B63" s="34"/>
      <c r="C63" s="34" t="s">
        <v>94</v>
      </c>
      <c r="D63" s="34" t="s">
        <v>42</v>
      </c>
      <c r="E63" s="55" t="s">
        <v>18</v>
      </c>
      <c r="F63" s="12">
        <v>0</v>
      </c>
      <c r="G63" s="56" t="s">
        <v>96</v>
      </c>
      <c r="H63" s="12">
        <v>200000</v>
      </c>
    </row>
    <row r="64" spans="1:8" ht="15.75" customHeight="1" x14ac:dyDescent="0.25">
      <c r="A64" s="18"/>
      <c r="B64" s="34"/>
      <c r="C64" s="34"/>
      <c r="D64" s="34"/>
      <c r="E64" s="55" t="s">
        <v>26</v>
      </c>
      <c r="F64" s="12">
        <v>900000</v>
      </c>
      <c r="G64" s="56" t="s">
        <v>95</v>
      </c>
      <c r="H64" s="7">
        <v>300000</v>
      </c>
    </row>
    <row r="65" spans="1:8" ht="15.75" customHeight="1" x14ac:dyDescent="0.25">
      <c r="A65" s="18"/>
      <c r="B65" s="71"/>
      <c r="C65" s="71"/>
      <c r="D65" s="71"/>
      <c r="E65" s="55"/>
      <c r="F65" s="10">
        <v>900000</v>
      </c>
      <c r="G65" s="68" t="s">
        <v>97</v>
      </c>
      <c r="H65" s="11">
        <v>500000</v>
      </c>
    </row>
    <row r="66" spans="1:8" x14ac:dyDescent="0.25">
      <c r="A66" s="18"/>
      <c r="B66" s="34"/>
      <c r="C66" s="34" t="s">
        <v>20</v>
      </c>
      <c r="D66" s="34" t="s">
        <v>43</v>
      </c>
      <c r="E66" s="55" t="s">
        <v>19</v>
      </c>
      <c r="F66" s="12">
        <v>50000</v>
      </c>
      <c r="G66" s="56" t="s">
        <v>98</v>
      </c>
      <c r="H66" s="7">
        <v>30000</v>
      </c>
    </row>
    <row r="67" spans="1:8" ht="29.25" x14ac:dyDescent="0.25">
      <c r="A67" s="18"/>
      <c r="B67" s="34"/>
      <c r="C67" s="37" t="s">
        <v>23</v>
      </c>
      <c r="D67" s="37" t="s">
        <v>66</v>
      </c>
      <c r="E67" s="57" t="s">
        <v>18</v>
      </c>
      <c r="F67" s="5">
        <v>30000</v>
      </c>
      <c r="G67" s="58" t="s">
        <v>99</v>
      </c>
      <c r="H67" s="6">
        <v>94000</v>
      </c>
    </row>
    <row r="68" spans="1:8" x14ac:dyDescent="0.25">
      <c r="A68" s="18"/>
      <c r="B68" s="34"/>
      <c r="C68" s="13" t="s">
        <v>4</v>
      </c>
      <c r="D68" s="14"/>
      <c r="E68" s="12"/>
      <c r="F68" s="12">
        <f>F65+F66+F67</f>
        <v>980000</v>
      </c>
      <c r="G68" s="68" t="s">
        <v>100</v>
      </c>
      <c r="H68" s="12">
        <f>H65+H66+H67</f>
        <v>624000</v>
      </c>
    </row>
    <row r="69" spans="1:8" x14ac:dyDescent="0.25">
      <c r="A69" s="18"/>
      <c r="B69" s="34"/>
      <c r="C69" s="13"/>
      <c r="D69" s="14"/>
      <c r="E69" s="15"/>
      <c r="F69" s="15"/>
      <c r="G69" s="16"/>
      <c r="H69" s="15"/>
    </row>
    <row r="70" spans="1:8" ht="21.75" customHeight="1" x14ac:dyDescent="0.25">
      <c r="A70" s="18" t="s">
        <v>21</v>
      </c>
      <c r="B70" s="85" t="s">
        <v>44</v>
      </c>
      <c r="C70" s="85"/>
      <c r="D70" s="85"/>
      <c r="E70" s="85"/>
      <c r="F70" s="85"/>
      <c r="G70" s="85"/>
      <c r="H70" s="7"/>
    </row>
    <row r="71" spans="1:8" ht="43.5" x14ac:dyDescent="0.25">
      <c r="A71" s="18"/>
      <c r="B71" s="34"/>
      <c r="C71" s="34" t="s">
        <v>45</v>
      </c>
      <c r="D71" s="34">
        <v>1243</v>
      </c>
      <c r="E71" s="55" t="s">
        <v>26</v>
      </c>
      <c r="F71" s="12">
        <v>790000</v>
      </c>
      <c r="G71" s="56" t="s">
        <v>101</v>
      </c>
      <c r="H71" s="7">
        <v>780000</v>
      </c>
    </row>
    <row r="72" spans="1:8" x14ac:dyDescent="0.25">
      <c r="A72" s="18"/>
      <c r="B72" s="72"/>
      <c r="C72" s="72"/>
      <c r="D72" s="72"/>
      <c r="E72" s="55" t="s">
        <v>19</v>
      </c>
      <c r="F72" s="12">
        <v>197500</v>
      </c>
      <c r="G72" s="56" t="s">
        <v>73</v>
      </c>
      <c r="H72" s="7">
        <v>0</v>
      </c>
    </row>
    <row r="73" spans="1:8" x14ac:dyDescent="0.25">
      <c r="A73" s="18"/>
      <c r="B73" s="34"/>
      <c r="C73" s="34"/>
      <c r="D73" s="34"/>
      <c r="E73" s="55" t="s">
        <v>13</v>
      </c>
      <c r="F73" s="7">
        <v>0</v>
      </c>
      <c r="G73" s="58" t="s">
        <v>102</v>
      </c>
      <c r="H73" s="7">
        <v>207500</v>
      </c>
    </row>
    <row r="74" spans="1:8" x14ac:dyDescent="0.25">
      <c r="A74" s="18"/>
      <c r="B74" s="72"/>
      <c r="C74" s="72"/>
      <c r="D74" s="72"/>
      <c r="E74" s="55"/>
      <c r="F74" s="10">
        <f>F71+F72</f>
        <v>987500</v>
      </c>
      <c r="G74" s="68" t="s">
        <v>80</v>
      </c>
      <c r="H74" s="11">
        <f>H71+H73</f>
        <v>987500</v>
      </c>
    </row>
    <row r="75" spans="1:8" x14ac:dyDescent="0.25">
      <c r="A75" s="18"/>
      <c r="B75" s="34"/>
      <c r="C75" s="34" t="s">
        <v>20</v>
      </c>
      <c r="D75" s="34" t="s">
        <v>46</v>
      </c>
      <c r="E75" s="55" t="s">
        <v>19</v>
      </c>
      <c r="F75" s="12">
        <v>50000</v>
      </c>
      <c r="G75" s="56" t="s">
        <v>80</v>
      </c>
      <c r="H75" s="7">
        <v>50000</v>
      </c>
    </row>
    <row r="76" spans="1:8" ht="29.25" x14ac:dyDescent="0.25">
      <c r="A76" s="18"/>
      <c r="B76" s="34"/>
      <c r="C76" s="37" t="s">
        <v>23</v>
      </c>
      <c r="D76" s="37" t="s">
        <v>47</v>
      </c>
      <c r="E76" s="57" t="s">
        <v>19</v>
      </c>
      <c r="F76" s="5">
        <v>19000</v>
      </c>
      <c r="G76" s="58" t="s">
        <v>80</v>
      </c>
      <c r="H76" s="6">
        <v>19000</v>
      </c>
    </row>
    <row r="77" spans="1:8" x14ac:dyDescent="0.25">
      <c r="A77" s="18"/>
      <c r="B77" s="34"/>
      <c r="C77" s="13" t="s">
        <v>4</v>
      </c>
      <c r="D77" s="14"/>
      <c r="E77" s="12"/>
      <c r="F77" s="12">
        <f>SUM(F74:F76)</f>
        <v>1056500</v>
      </c>
      <c r="G77" s="68" t="s">
        <v>80</v>
      </c>
      <c r="H77" s="7">
        <f>SUM(H74:H76)</f>
        <v>1056500</v>
      </c>
    </row>
    <row r="78" spans="1:8" x14ac:dyDescent="0.25">
      <c r="A78" s="18"/>
      <c r="B78" s="72"/>
      <c r="C78" s="13"/>
      <c r="D78" s="14"/>
      <c r="E78" s="12"/>
      <c r="F78" s="12"/>
      <c r="G78" s="56"/>
      <c r="H78" s="7"/>
    </row>
    <row r="79" spans="1:8" ht="25.5" x14ac:dyDescent="0.25">
      <c r="A79" s="18"/>
      <c r="B79" s="72"/>
      <c r="C79" s="72"/>
      <c r="D79" s="39" t="s">
        <v>5</v>
      </c>
      <c r="E79" s="40" t="s">
        <v>6</v>
      </c>
      <c r="F79" s="40" t="s">
        <v>69</v>
      </c>
      <c r="G79" s="40" t="s">
        <v>70</v>
      </c>
      <c r="H79" s="40" t="s">
        <v>68</v>
      </c>
    </row>
    <row r="80" spans="1:8" x14ac:dyDescent="0.25">
      <c r="A80" s="18"/>
      <c r="B80" s="72"/>
      <c r="C80" s="13"/>
      <c r="D80" s="14"/>
      <c r="E80" s="12"/>
      <c r="F80" s="12"/>
      <c r="G80" s="16"/>
      <c r="H80" s="17"/>
    </row>
    <row r="81" spans="1:8" ht="23.25" customHeight="1" x14ac:dyDescent="0.25">
      <c r="A81" s="18" t="s">
        <v>24</v>
      </c>
      <c r="B81" s="85" t="s">
        <v>48</v>
      </c>
      <c r="C81" s="85"/>
      <c r="D81" s="85"/>
      <c r="E81" s="85"/>
      <c r="F81" s="34"/>
      <c r="G81" s="16"/>
      <c r="H81" s="7"/>
    </row>
    <row r="82" spans="1:8" ht="27.75" customHeight="1" x14ac:dyDescent="0.25">
      <c r="A82" s="18"/>
      <c r="B82" s="89" t="s">
        <v>103</v>
      </c>
      <c r="C82" s="89"/>
      <c r="D82" s="89"/>
      <c r="E82" s="89"/>
      <c r="F82" s="89"/>
      <c r="G82" s="89"/>
      <c r="H82" s="7"/>
    </row>
    <row r="83" spans="1:8" ht="28.5" customHeight="1" x14ac:dyDescent="0.25">
      <c r="A83" s="18"/>
      <c r="B83" s="34"/>
      <c r="C83" s="34" t="s">
        <v>33</v>
      </c>
      <c r="D83" s="34">
        <v>1221</v>
      </c>
      <c r="E83" s="70" t="s">
        <v>26</v>
      </c>
      <c r="F83" s="12">
        <v>903000</v>
      </c>
      <c r="G83" s="56" t="s">
        <v>80</v>
      </c>
      <c r="H83" s="12">
        <v>903000</v>
      </c>
    </row>
    <row r="84" spans="1:8" ht="29.25" x14ac:dyDescent="0.25">
      <c r="A84" s="18"/>
      <c r="B84" s="34"/>
      <c r="C84" s="34" t="s">
        <v>67</v>
      </c>
      <c r="D84" s="34" t="s">
        <v>49</v>
      </c>
      <c r="E84" s="70" t="s">
        <v>26</v>
      </c>
      <c r="F84" s="12">
        <v>61000</v>
      </c>
      <c r="G84" s="56" t="s">
        <v>80</v>
      </c>
      <c r="H84" s="12">
        <v>61000</v>
      </c>
    </row>
    <row r="85" spans="1:8" ht="28.5" customHeight="1" x14ac:dyDescent="0.25">
      <c r="A85" s="18"/>
      <c r="B85" s="34"/>
      <c r="C85" s="34" t="s">
        <v>51</v>
      </c>
      <c r="D85" s="34" t="s">
        <v>52</v>
      </c>
      <c r="E85" s="70" t="s">
        <v>26</v>
      </c>
      <c r="F85" s="12">
        <v>31250</v>
      </c>
      <c r="G85" s="56" t="s">
        <v>80</v>
      </c>
      <c r="H85" s="12">
        <v>31250</v>
      </c>
    </row>
    <row r="86" spans="1:8" ht="29.25" x14ac:dyDescent="0.25">
      <c r="A86" s="18"/>
      <c r="B86" s="34"/>
      <c r="C86" s="34" t="s">
        <v>27</v>
      </c>
      <c r="D86" s="34"/>
      <c r="E86" s="70" t="s">
        <v>26</v>
      </c>
      <c r="F86" s="12">
        <v>5000</v>
      </c>
      <c r="G86" s="58" t="s">
        <v>80</v>
      </c>
      <c r="H86" s="5">
        <v>5000</v>
      </c>
    </row>
    <row r="87" spans="1:8" x14ac:dyDescent="0.25">
      <c r="A87" s="18"/>
      <c r="B87" s="34"/>
      <c r="C87" s="8" t="s">
        <v>4</v>
      </c>
      <c r="D87" s="73"/>
      <c r="E87" s="10"/>
      <c r="F87" s="10">
        <f>F84+F86+F85+F83</f>
        <v>1000250</v>
      </c>
      <c r="G87" s="56" t="s">
        <v>80</v>
      </c>
      <c r="H87" s="12">
        <f>H84+H86+H85+H83</f>
        <v>1000250</v>
      </c>
    </row>
    <row r="88" spans="1:8" x14ac:dyDescent="0.25">
      <c r="A88" s="18"/>
      <c r="B88" s="72"/>
      <c r="C88" s="13"/>
      <c r="D88" s="14"/>
      <c r="E88" s="12"/>
      <c r="F88" s="12"/>
      <c r="G88" s="56"/>
      <c r="H88" s="12"/>
    </row>
    <row r="89" spans="1:8" ht="23.25" customHeight="1" x14ac:dyDescent="0.25">
      <c r="A89" s="18" t="s">
        <v>34</v>
      </c>
      <c r="B89" s="85" t="s">
        <v>104</v>
      </c>
      <c r="C89" s="85"/>
      <c r="D89" s="85"/>
      <c r="E89" s="85"/>
      <c r="F89" s="72"/>
      <c r="G89" s="16"/>
      <c r="H89" s="7"/>
    </row>
    <row r="90" spans="1:8" ht="50.25" customHeight="1" x14ac:dyDescent="0.25">
      <c r="A90" s="18"/>
      <c r="B90" s="72"/>
      <c r="C90" s="72" t="s">
        <v>105</v>
      </c>
      <c r="D90" s="72">
        <v>1264</v>
      </c>
      <c r="E90" s="70" t="s">
        <v>26</v>
      </c>
      <c r="F90" s="7">
        <v>0</v>
      </c>
      <c r="G90" s="56" t="s">
        <v>110</v>
      </c>
      <c r="H90" s="12">
        <v>294000</v>
      </c>
    </row>
    <row r="91" spans="1:8" ht="19.5" customHeight="1" x14ac:dyDescent="0.25">
      <c r="A91" s="18"/>
      <c r="B91" s="72"/>
      <c r="C91" s="72" t="s">
        <v>106</v>
      </c>
      <c r="D91" s="72" t="s">
        <v>107</v>
      </c>
      <c r="E91" s="70" t="s">
        <v>26</v>
      </c>
      <c r="F91" s="7">
        <v>0</v>
      </c>
      <c r="G91" s="56" t="s">
        <v>111</v>
      </c>
      <c r="H91" s="12">
        <v>12500</v>
      </c>
    </row>
    <row r="92" spans="1:8" ht="29.25" x14ac:dyDescent="0.25">
      <c r="A92" s="18"/>
      <c r="B92" s="72"/>
      <c r="C92" s="72" t="s">
        <v>108</v>
      </c>
      <c r="D92" s="72" t="s">
        <v>109</v>
      </c>
      <c r="E92" s="70" t="s">
        <v>26</v>
      </c>
      <c r="F92" s="7">
        <v>0</v>
      </c>
      <c r="G92" s="58" t="s">
        <v>112</v>
      </c>
      <c r="H92" s="5">
        <v>6250</v>
      </c>
    </row>
    <row r="93" spans="1:8" x14ac:dyDescent="0.25">
      <c r="A93" s="18"/>
      <c r="B93" s="72"/>
      <c r="C93" s="8" t="s">
        <v>4</v>
      </c>
      <c r="D93" s="73"/>
      <c r="E93" s="10"/>
      <c r="F93" s="11">
        <v>0</v>
      </c>
      <c r="G93" s="68" t="s">
        <v>113</v>
      </c>
      <c r="H93" s="12">
        <f>H91+H92+H90</f>
        <v>312750</v>
      </c>
    </row>
    <row r="94" spans="1:8" x14ac:dyDescent="0.25">
      <c r="A94" s="18"/>
      <c r="B94" s="72"/>
      <c r="C94" s="13"/>
      <c r="D94" s="14"/>
      <c r="E94" s="12"/>
      <c r="F94" s="7"/>
      <c r="G94" s="56"/>
      <c r="H94" s="12"/>
    </row>
    <row r="95" spans="1:8" ht="23.25" customHeight="1" x14ac:dyDescent="0.25">
      <c r="A95" s="18" t="s">
        <v>121</v>
      </c>
      <c r="B95" s="85" t="s">
        <v>122</v>
      </c>
      <c r="C95" s="85"/>
      <c r="D95" s="85"/>
      <c r="E95" s="85"/>
      <c r="F95" s="74"/>
      <c r="G95" s="16"/>
      <c r="H95" s="7"/>
    </row>
    <row r="96" spans="1:8" ht="36.75" customHeight="1" x14ac:dyDescent="0.25">
      <c r="A96" s="18"/>
      <c r="B96" s="74"/>
      <c r="C96" s="74" t="s">
        <v>123</v>
      </c>
      <c r="D96" s="74" t="s">
        <v>124</v>
      </c>
      <c r="E96" s="70" t="s">
        <v>18</v>
      </c>
      <c r="F96" s="7">
        <v>0</v>
      </c>
      <c r="G96" s="56" t="s">
        <v>125</v>
      </c>
      <c r="H96" s="12">
        <v>500000</v>
      </c>
    </row>
    <row r="97" spans="1:8" x14ac:dyDescent="0.25">
      <c r="A97" s="18"/>
      <c r="B97" s="74"/>
      <c r="C97" s="74"/>
      <c r="D97" s="74"/>
      <c r="E97" s="55" t="s">
        <v>26</v>
      </c>
      <c r="F97" s="7">
        <v>0</v>
      </c>
      <c r="G97" s="56" t="s">
        <v>126</v>
      </c>
      <c r="H97" s="7">
        <v>2823000</v>
      </c>
    </row>
    <row r="98" spans="1:8" x14ac:dyDescent="0.25">
      <c r="A98" s="18"/>
      <c r="B98" s="74"/>
      <c r="C98" s="74"/>
      <c r="D98" s="74"/>
      <c r="E98" s="55" t="s">
        <v>19</v>
      </c>
      <c r="F98" s="6">
        <v>0</v>
      </c>
      <c r="G98" s="58" t="s">
        <v>127</v>
      </c>
      <c r="H98" s="6">
        <v>827000</v>
      </c>
    </row>
    <row r="99" spans="1:8" x14ac:dyDescent="0.25">
      <c r="A99" s="18"/>
      <c r="B99" s="74"/>
      <c r="C99" s="74"/>
      <c r="D99" s="74"/>
      <c r="E99" s="55"/>
      <c r="F99" s="11">
        <v>0</v>
      </c>
      <c r="G99" s="68" t="s">
        <v>128</v>
      </c>
      <c r="H99" s="7">
        <f>SUM(H96:H98)</f>
        <v>4150000</v>
      </c>
    </row>
    <row r="100" spans="1:8" ht="33.75" customHeight="1" x14ac:dyDescent="0.25">
      <c r="A100" s="18"/>
      <c r="B100" s="74"/>
      <c r="C100" s="74" t="s">
        <v>67</v>
      </c>
      <c r="D100" s="74" t="s">
        <v>129</v>
      </c>
      <c r="E100" s="70" t="s">
        <v>19</v>
      </c>
      <c r="F100" s="7">
        <v>0</v>
      </c>
      <c r="G100" s="56" t="s">
        <v>130</v>
      </c>
      <c r="H100" s="12">
        <v>105000</v>
      </c>
    </row>
    <row r="101" spans="1:8" ht="32.25" customHeight="1" x14ac:dyDescent="0.25">
      <c r="A101" s="18"/>
      <c r="B101" s="74"/>
      <c r="C101" s="74" t="s">
        <v>131</v>
      </c>
      <c r="D101" s="74" t="s">
        <v>134</v>
      </c>
      <c r="E101" s="70" t="s">
        <v>19</v>
      </c>
      <c r="F101" s="7">
        <v>0</v>
      </c>
      <c r="G101" s="56" t="s">
        <v>132</v>
      </c>
      <c r="H101" s="12">
        <v>37500</v>
      </c>
    </row>
    <row r="102" spans="1:8" ht="30.75" customHeight="1" x14ac:dyDescent="0.25">
      <c r="A102" s="18"/>
      <c r="B102" s="74"/>
      <c r="C102" s="74" t="s">
        <v>133</v>
      </c>
      <c r="D102" s="74" t="s">
        <v>135</v>
      </c>
      <c r="E102" s="70" t="s">
        <v>19</v>
      </c>
      <c r="F102" s="7">
        <v>0</v>
      </c>
      <c r="G102" s="56" t="s">
        <v>136</v>
      </c>
      <c r="H102" s="12">
        <v>2000</v>
      </c>
    </row>
    <row r="103" spans="1:8" ht="29.25" x14ac:dyDescent="0.25">
      <c r="A103" s="18"/>
      <c r="B103" s="74"/>
      <c r="C103" s="74" t="s">
        <v>137</v>
      </c>
      <c r="D103" s="74">
        <v>1263</v>
      </c>
      <c r="E103" s="70" t="s">
        <v>19</v>
      </c>
      <c r="F103" s="7">
        <v>0</v>
      </c>
      <c r="G103" s="58" t="s">
        <v>138</v>
      </c>
      <c r="H103" s="5">
        <v>38150</v>
      </c>
    </row>
    <row r="104" spans="1:8" x14ac:dyDescent="0.25">
      <c r="A104" s="18"/>
      <c r="B104" s="74"/>
      <c r="C104" s="8" t="s">
        <v>4</v>
      </c>
      <c r="D104" s="73"/>
      <c r="E104" s="10"/>
      <c r="F104" s="11">
        <v>0</v>
      </c>
      <c r="G104" s="68" t="s">
        <v>139</v>
      </c>
      <c r="H104" s="7">
        <f>SUM(H99:H103)</f>
        <v>4332650</v>
      </c>
    </row>
    <row r="105" spans="1:8" x14ac:dyDescent="0.25">
      <c r="A105" s="18"/>
      <c r="B105" s="74"/>
      <c r="C105" s="13"/>
      <c r="D105" s="14"/>
      <c r="E105" s="12"/>
      <c r="F105" s="7"/>
      <c r="G105" s="56"/>
      <c r="H105" s="12"/>
    </row>
    <row r="106" spans="1:8" ht="15" customHeight="1" x14ac:dyDescent="0.25">
      <c r="A106" s="28" t="s">
        <v>114</v>
      </c>
      <c r="B106" s="79" t="s">
        <v>28</v>
      </c>
      <c r="C106" s="79"/>
      <c r="D106" s="79"/>
      <c r="E106" s="79"/>
      <c r="F106" s="59">
        <v>100000</v>
      </c>
      <c r="G106" s="60" t="s">
        <v>80</v>
      </c>
      <c r="H106" s="46">
        <v>100000</v>
      </c>
    </row>
    <row r="107" spans="1:8" ht="15" customHeight="1" x14ac:dyDescent="0.25">
      <c r="A107" s="29"/>
      <c r="B107" s="75"/>
      <c r="C107" s="75"/>
      <c r="D107" s="75"/>
      <c r="E107" s="75"/>
      <c r="F107" s="76"/>
      <c r="G107" s="77"/>
      <c r="H107" s="78"/>
    </row>
    <row r="108" spans="1:8" ht="15" customHeight="1" x14ac:dyDescent="0.25">
      <c r="A108" s="18" t="s">
        <v>9</v>
      </c>
      <c r="B108" s="85" t="s">
        <v>115</v>
      </c>
      <c r="C108" s="85"/>
      <c r="D108" s="85"/>
      <c r="E108" s="85"/>
      <c r="F108" s="85"/>
      <c r="G108" s="85"/>
      <c r="H108" s="85"/>
    </row>
    <row r="109" spans="1:8" x14ac:dyDescent="0.25">
      <c r="A109" s="18"/>
      <c r="B109" s="72"/>
      <c r="C109" s="72" t="s">
        <v>33</v>
      </c>
      <c r="D109" s="72">
        <v>1261</v>
      </c>
      <c r="E109" s="63" t="s">
        <v>18</v>
      </c>
      <c r="F109" s="5">
        <v>100000</v>
      </c>
      <c r="G109" s="57" t="s">
        <v>80</v>
      </c>
      <c r="H109" s="6">
        <v>100000</v>
      </c>
    </row>
    <row r="110" spans="1:8" x14ac:dyDescent="0.25">
      <c r="A110" s="18"/>
      <c r="B110" s="72"/>
      <c r="C110" s="8" t="s">
        <v>4</v>
      </c>
      <c r="D110" s="73"/>
      <c r="E110" s="10"/>
      <c r="F110" s="12">
        <v>100000</v>
      </c>
      <c r="G110" s="56" t="s">
        <v>80</v>
      </c>
      <c r="H110" s="12">
        <v>100000</v>
      </c>
    </row>
    <row r="111" spans="1:8" x14ac:dyDescent="0.25">
      <c r="A111" s="18"/>
      <c r="B111" s="34"/>
      <c r="C111" s="13"/>
      <c r="D111" s="14"/>
      <c r="E111" s="12"/>
      <c r="F111" s="12"/>
      <c r="G111" s="16"/>
      <c r="H111" s="17"/>
    </row>
    <row r="112" spans="1:8" ht="15" customHeight="1" x14ac:dyDescent="0.25">
      <c r="A112" s="30"/>
      <c r="B112" s="80" t="s">
        <v>53</v>
      </c>
      <c r="C112" s="80"/>
      <c r="D112" s="80"/>
      <c r="E112" s="80"/>
      <c r="F112" s="80"/>
      <c r="G112" s="80"/>
      <c r="H112" s="80"/>
    </row>
    <row r="113" spans="1:8" ht="17.25" customHeight="1" x14ac:dyDescent="0.25">
      <c r="A113" s="26"/>
      <c r="B113" s="35"/>
      <c r="C113" s="35"/>
      <c r="D113" s="35"/>
      <c r="E113" s="35"/>
      <c r="F113" s="50" t="s">
        <v>69</v>
      </c>
      <c r="G113" s="50" t="s">
        <v>70</v>
      </c>
      <c r="H113" s="51" t="s">
        <v>68</v>
      </c>
    </row>
    <row r="114" spans="1:8" ht="19.5" customHeight="1" x14ac:dyDescent="0.25">
      <c r="A114" s="18"/>
      <c r="B114" s="3"/>
      <c r="C114" s="3"/>
      <c r="D114" s="3"/>
      <c r="E114" s="52" t="s">
        <v>72</v>
      </c>
      <c r="F114" s="43">
        <f>F41+F21+F11</f>
        <v>5362600</v>
      </c>
      <c r="G114" s="65" t="s">
        <v>142</v>
      </c>
      <c r="H114" s="43">
        <f>H41+H21+H11</f>
        <v>8853500</v>
      </c>
    </row>
    <row r="115" spans="1:8" x14ac:dyDescent="0.25">
      <c r="A115" s="20"/>
      <c r="B115" s="19"/>
      <c r="C115" s="19"/>
      <c r="D115" s="19"/>
      <c r="E115" s="19"/>
      <c r="F115" s="19"/>
      <c r="G115" s="19"/>
      <c r="H115" s="20"/>
    </row>
    <row r="116" spans="1:8" x14ac:dyDescent="0.25">
      <c r="A116" s="87" t="s">
        <v>54</v>
      </c>
      <c r="B116" s="87"/>
      <c r="C116" s="87"/>
      <c r="D116" s="87"/>
      <c r="E116" s="87"/>
      <c r="F116" s="87"/>
      <c r="G116" s="87"/>
      <c r="H116" s="87"/>
    </row>
    <row r="117" spans="1:8" x14ac:dyDescent="0.25">
      <c r="A117" s="88" t="s">
        <v>55</v>
      </c>
      <c r="B117" s="88"/>
      <c r="C117" s="88"/>
      <c r="D117" s="88"/>
      <c r="E117" s="88"/>
      <c r="F117" s="88"/>
      <c r="G117" s="88"/>
      <c r="H117" s="88"/>
    </row>
    <row r="118" spans="1:8" ht="18.75" customHeight="1" x14ac:dyDescent="0.25">
      <c r="A118" s="81" t="s">
        <v>56</v>
      </c>
      <c r="B118" s="81"/>
      <c r="C118" s="81"/>
      <c r="D118" s="81"/>
      <c r="E118" s="81"/>
      <c r="F118" s="81"/>
      <c r="G118" s="81"/>
      <c r="H118" s="21">
        <f>H120+H121+H122+H123</f>
        <v>8853500</v>
      </c>
    </row>
    <row r="119" spans="1:8" ht="15" customHeight="1" x14ac:dyDescent="0.25">
      <c r="A119" s="81" t="s">
        <v>57</v>
      </c>
      <c r="B119" s="81"/>
      <c r="C119" s="81"/>
      <c r="D119" s="33"/>
      <c r="E119" s="33"/>
      <c r="F119" s="33"/>
      <c r="G119" s="33"/>
      <c r="H119" s="21"/>
    </row>
    <row r="120" spans="1:8" ht="30.75" customHeight="1" x14ac:dyDescent="0.25">
      <c r="A120" s="4"/>
      <c r="B120" s="81" t="s">
        <v>58</v>
      </c>
      <c r="C120" s="81"/>
      <c r="D120" s="81"/>
      <c r="E120" s="81"/>
      <c r="F120" s="33"/>
      <c r="G120" s="22"/>
      <c r="H120" s="21">
        <f>H32+H49+H63+H67+H109+H96</f>
        <v>1863000</v>
      </c>
    </row>
    <row r="121" spans="1:8" ht="15.75" customHeight="1" x14ac:dyDescent="0.25">
      <c r="A121" s="4"/>
      <c r="B121" s="81" t="s">
        <v>59</v>
      </c>
      <c r="C121" s="81"/>
      <c r="D121" s="81"/>
      <c r="E121" s="81"/>
      <c r="F121" s="33"/>
      <c r="H121" s="21">
        <f>H16+H33+H73</f>
        <v>562500</v>
      </c>
    </row>
    <row r="122" spans="1:8" x14ac:dyDescent="0.25">
      <c r="A122" s="4"/>
      <c r="B122" s="81" t="s">
        <v>120</v>
      </c>
      <c r="C122" s="81"/>
      <c r="D122" s="81"/>
      <c r="E122" s="81"/>
      <c r="F122" s="33"/>
      <c r="G122" s="22"/>
      <c r="H122" s="21">
        <f>H64+H71+H83+H84+H85+H86+H90+H91+H92+H97</f>
        <v>5216000</v>
      </c>
    </row>
    <row r="123" spans="1:8" x14ac:dyDescent="0.25">
      <c r="A123" s="4"/>
      <c r="B123" s="81" t="s">
        <v>60</v>
      </c>
      <c r="C123" s="81"/>
      <c r="D123" s="81"/>
      <c r="E123" s="81"/>
      <c r="F123" s="33"/>
      <c r="G123" s="23"/>
      <c r="H123" s="21">
        <f>H25+H26+H27+H35+H36+H50+H57+H66+H75+H76+H98+H100+H101+H102+H103</f>
        <v>1212000</v>
      </c>
    </row>
    <row r="124" spans="1:8" ht="19.5" customHeight="1" x14ac:dyDescent="0.25">
      <c r="A124" s="91" t="s">
        <v>118</v>
      </c>
      <c r="B124" s="91"/>
      <c r="C124" s="91"/>
      <c r="D124" s="91"/>
      <c r="E124" s="91"/>
      <c r="F124" s="91"/>
      <c r="G124" s="91"/>
      <c r="H124" s="91"/>
    </row>
    <row r="125" spans="1:8" ht="40.5" customHeight="1" x14ac:dyDescent="0.25">
      <c r="A125" s="92" t="s">
        <v>146</v>
      </c>
      <c r="B125" s="92"/>
      <c r="C125" s="92"/>
      <c r="D125" s="92"/>
      <c r="E125" s="92"/>
      <c r="F125" s="92"/>
      <c r="G125" s="92"/>
      <c r="H125" s="92"/>
    </row>
    <row r="126" spans="1:8" x14ac:dyDescent="0.25">
      <c r="A126" s="31" t="s">
        <v>61</v>
      </c>
    </row>
    <row r="127" spans="1:8" x14ac:dyDescent="0.25">
      <c r="A127" s="31" t="s">
        <v>62</v>
      </c>
      <c r="D127" s="24"/>
      <c r="E127" s="32"/>
      <c r="F127" s="32"/>
      <c r="G127" s="32"/>
      <c r="H127" s="25"/>
    </row>
    <row r="128" spans="1:8" x14ac:dyDescent="0.25">
      <c r="A128" s="31" t="s">
        <v>63</v>
      </c>
      <c r="D128" s="24"/>
      <c r="E128" s="32"/>
      <c r="F128" s="32"/>
      <c r="G128" s="32"/>
      <c r="H128" s="25"/>
    </row>
    <row r="129" spans="1:8" x14ac:dyDescent="0.25">
      <c r="A129" s="90" t="s">
        <v>64</v>
      </c>
      <c r="B129" s="90"/>
      <c r="C129" s="90"/>
      <c r="D129" s="90"/>
      <c r="E129" s="90"/>
      <c r="F129" s="90"/>
      <c r="G129" s="90"/>
      <c r="H129" s="90"/>
    </row>
    <row r="130" spans="1:8" x14ac:dyDescent="0.25">
      <c r="A130" s="90" t="s">
        <v>65</v>
      </c>
      <c r="B130" s="90"/>
      <c r="C130" s="90"/>
      <c r="D130" s="90"/>
      <c r="E130" s="90"/>
      <c r="F130" s="90"/>
      <c r="G130" s="90"/>
      <c r="H130" s="90"/>
    </row>
    <row r="131" spans="1:8" x14ac:dyDescent="0.25">
      <c r="A131" s="90" t="s">
        <v>147</v>
      </c>
      <c r="B131" s="90"/>
      <c r="C131" s="90"/>
      <c r="D131" s="90"/>
      <c r="E131" s="90"/>
      <c r="F131" s="90"/>
      <c r="G131" s="90"/>
      <c r="H131" s="90"/>
    </row>
  </sheetData>
  <mergeCells count="44">
    <mergeCell ref="A131:H131"/>
    <mergeCell ref="B123:E123"/>
    <mergeCell ref="A124:H124"/>
    <mergeCell ref="A125:H125"/>
    <mergeCell ref="A129:H129"/>
    <mergeCell ref="A130:H130"/>
    <mergeCell ref="B122:E122"/>
    <mergeCell ref="B70:G70"/>
    <mergeCell ref="B81:E81"/>
    <mergeCell ref="B112:H112"/>
    <mergeCell ref="A116:H116"/>
    <mergeCell ref="A117:H117"/>
    <mergeCell ref="A118:G118"/>
    <mergeCell ref="A119:C119"/>
    <mergeCell ref="B120:E120"/>
    <mergeCell ref="B121:E121"/>
    <mergeCell ref="B82:G82"/>
    <mergeCell ref="B89:E89"/>
    <mergeCell ref="B106:E106"/>
    <mergeCell ref="B95:E95"/>
    <mergeCell ref="B108:H108"/>
    <mergeCell ref="B31:H31"/>
    <mergeCell ref="B46:H46"/>
    <mergeCell ref="B47:G47"/>
    <mergeCell ref="B45:E45"/>
    <mergeCell ref="B62:G62"/>
    <mergeCell ref="B53:G53"/>
    <mergeCell ref="B54:G54"/>
    <mergeCell ref="B60:E60"/>
    <mergeCell ref="B39:H39"/>
    <mergeCell ref="B23:E23"/>
    <mergeCell ref="B30:E30"/>
    <mergeCell ref="B19:H19"/>
    <mergeCell ref="A1:H1"/>
    <mergeCell ref="A2:H2"/>
    <mergeCell ref="A3:H3"/>
    <mergeCell ref="A4:H4"/>
    <mergeCell ref="A6:H6"/>
    <mergeCell ref="A7:H7"/>
    <mergeCell ref="A8:H8"/>
    <mergeCell ref="B9:H9"/>
    <mergeCell ref="B14:G14"/>
    <mergeCell ref="B15:H15"/>
    <mergeCell ref="B24:H24"/>
  </mergeCells>
  <pageMargins left="0.7" right="0.7" top="0.75" bottom="0.75" header="0.3" footer="0.3"/>
  <pageSetup paperSize="9" scale="79" fitToHeight="0" orientation="portrait" r:id="rId1"/>
  <rowBreaks count="3" manualBreakCount="3">
    <brk id="38" max="16383" man="1"/>
    <brk id="78" max="16383" man="1"/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Jerčinović</dc:creator>
  <cp:lastModifiedBy>koris</cp:lastModifiedBy>
  <cp:lastPrinted>2022-03-23T14:49:43Z</cp:lastPrinted>
  <dcterms:created xsi:type="dcterms:W3CDTF">2021-11-17T10:28:17Z</dcterms:created>
  <dcterms:modified xsi:type="dcterms:W3CDTF">2022-03-24T11:58:59Z</dcterms:modified>
</cp:coreProperties>
</file>